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840"/>
  </bookViews>
  <sheets>
    <sheet name="Income for child support" sheetId="1" r:id="rId1"/>
  </sheets>
  <definedNames>
    <definedName name="_xlnm.Print_Area" localSheetId="0">'Income for child support'!$B$2:$G$78</definedName>
  </definedNames>
  <calcPr calcId="145621" iterate="1"/>
</workbook>
</file>

<file path=xl/calcChain.xml><?xml version="1.0" encoding="utf-8"?>
<calcChain xmlns="http://schemas.openxmlformats.org/spreadsheetml/2006/main">
  <c r="E69" i="1" l="1"/>
  <c r="G73" i="1"/>
  <c r="F69" i="1"/>
  <c r="G68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F38" i="1"/>
  <c r="F72" i="1" s="1"/>
  <c r="F21" i="1"/>
  <c r="F43" i="1" s="1"/>
  <c r="G20" i="1"/>
  <c r="G19" i="1"/>
  <c r="G18" i="1"/>
  <c r="G17" i="1"/>
  <c r="E21" i="1"/>
  <c r="G15" i="1"/>
  <c r="G14" i="1"/>
  <c r="G13" i="1"/>
  <c r="G12" i="1"/>
  <c r="G11" i="1"/>
  <c r="G10" i="1"/>
  <c r="G9" i="1"/>
  <c r="G69" i="1" s="1"/>
  <c r="G8" i="1"/>
  <c r="G7" i="1"/>
  <c r="G6" i="1"/>
  <c r="F70" i="1" l="1"/>
  <c r="F31" i="1"/>
  <c r="F65" i="1" s="1"/>
  <c r="G37" i="1"/>
  <c r="E43" i="1"/>
  <c r="G43" i="1" s="1"/>
  <c r="E31" i="1"/>
  <c r="E65" i="1" s="1"/>
  <c r="G21" i="1"/>
  <c r="G16" i="1"/>
  <c r="E36" i="1"/>
  <c r="G31" i="1" l="1"/>
  <c r="G28" i="1"/>
  <c r="G27" i="1"/>
  <c r="G36" i="1"/>
  <c r="G38" i="1" s="1"/>
  <c r="G70" i="1" s="1"/>
  <c r="E38" i="1"/>
  <c r="E70" i="1" s="1"/>
  <c r="G29" i="1" l="1"/>
  <c r="E72" i="1"/>
  <c r="G72" i="1"/>
  <c r="G45" i="1"/>
  <c r="F42" i="1"/>
  <c r="E42" i="1"/>
  <c r="E44" i="1" s="1"/>
  <c r="G33" i="1"/>
  <c r="G65" i="1"/>
  <c r="G42" i="1" l="1"/>
  <c r="F44" i="1"/>
  <c r="G44" i="1" s="1"/>
  <c r="E71" i="1"/>
  <c r="E75" i="1" s="1"/>
  <c r="E76" i="1" s="1"/>
  <c r="F71" i="1"/>
  <c r="F75" i="1" s="1"/>
  <c r="F76" i="1" s="1"/>
  <c r="G71" i="1"/>
  <c r="G76" i="1" l="1"/>
  <c r="G75" i="1"/>
</calcChain>
</file>

<file path=xl/comments1.xml><?xml version="1.0" encoding="utf-8"?>
<comments xmlns="http://schemas.openxmlformats.org/spreadsheetml/2006/main">
  <authors>
    <author>BBrewer</author>
  </authors>
  <commentList>
    <comment ref="D6" authorId="0">
      <text>
        <r>
          <rPr>
            <sz val="9"/>
            <color indexed="81"/>
            <rFont val="Tahoma"/>
            <family val="2"/>
          </rPr>
          <t>From form W-2 Box 1, Tax return detail may also be a source for this data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Form 1040 line 8a and Form 1099's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Form's 1099 and tax return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Form 1040 line 10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Form 1040 line11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Form 1040 line 12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Form 1040 line 13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Form 1040 line 14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Form 1040 line 15b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Form 1040 line 16b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Form 1040 line17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Form 1040 line18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Form 1040 line19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Form 1040 line 20b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Form 1040 line 21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Total should match Form 1040 line 22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Form 1040 line 37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Form 1040 line 61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Total of Individual State tax returns "total tax"</t>
        </r>
      </text>
    </comment>
    <comment ref="D36" authorId="0">
      <text>
        <r>
          <rPr>
            <sz val="9"/>
            <color indexed="81"/>
            <rFont val="Tahoma"/>
            <family val="2"/>
          </rPr>
          <t xml:space="preserve">Form K-1 line 1 minus line 11
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Form 1040 line 8b and Form 1099's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Form's 1099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Form's 1099, do NOT include rollovers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Form's 1099, do NOT include rollovers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Form 1040 line 20b minus line 20a</t>
        </r>
      </text>
    </comment>
    <comment ref="D53" authorId="0">
      <text>
        <r>
          <rPr>
            <sz val="9"/>
            <color indexed="81"/>
            <rFont val="Tahoma"/>
            <family val="2"/>
          </rPr>
          <t xml:space="preserve">Form K-1 line 16d
</t>
        </r>
      </text>
    </comment>
    <comment ref="D54" authorId="0">
      <text>
        <r>
          <rPr>
            <sz val="9"/>
            <color indexed="81"/>
            <rFont val="Tahoma"/>
            <family val="2"/>
          </rPr>
          <t>Form K-1 line 19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Form 1040 Schecule E line 18 (add multiple properties)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Form 1040 line 27 - THIS IS A DEDUCTION</t>
        </r>
      </text>
    </comment>
    <comment ref="D70" authorId="0">
      <text>
        <r>
          <rPr>
            <sz val="9"/>
            <color indexed="81"/>
            <rFont val="Tahoma"/>
            <family val="2"/>
          </rPr>
          <t xml:space="preserve">Passthrough income less distributions times effective tax rate
</t>
        </r>
      </text>
    </comment>
    <comment ref="D73" authorId="0">
      <text>
        <r>
          <rPr>
            <sz val="9"/>
            <color indexed="81"/>
            <rFont val="Tahoma"/>
            <family val="2"/>
          </rPr>
          <t>Form K-1 line 1 plus line 4 minus line 12</t>
        </r>
      </text>
    </comment>
  </commentList>
</comments>
</file>

<file path=xl/sharedStrings.xml><?xml version="1.0" encoding="utf-8"?>
<sst xmlns="http://schemas.openxmlformats.org/spreadsheetml/2006/main" count="76" uniqueCount="76">
  <si>
    <t>Row</t>
  </si>
  <si>
    <t>Husband</t>
  </si>
  <si>
    <t>Wife</t>
  </si>
  <si>
    <t>Total</t>
  </si>
  <si>
    <t>Income:</t>
  </si>
  <si>
    <t xml:space="preserve">Hover your mouse over the "C" column to see the comments on where to find information to </t>
  </si>
  <si>
    <t xml:space="preserve">  put in the "H" and "J" columns</t>
  </si>
  <si>
    <t>Salaries/wages</t>
  </si>
  <si>
    <t>Taxable interest</t>
  </si>
  <si>
    <t>Child Support Guidelines, Click here</t>
  </si>
  <si>
    <t>Ordinary dividends</t>
  </si>
  <si>
    <t>Taxable refunds</t>
  </si>
  <si>
    <t>This is intended to assist users and is not a final edition.</t>
  </si>
  <si>
    <t>Alimony received</t>
  </si>
  <si>
    <t>I would like feedback and suggestions to help make this user friendly.</t>
  </si>
  <si>
    <t>Business income</t>
  </si>
  <si>
    <t xml:space="preserve">Capital gains </t>
  </si>
  <si>
    <t>For questions, comments and to give feedback on this spreadsheet</t>
  </si>
  <si>
    <t xml:space="preserve">Other gains </t>
  </si>
  <si>
    <t xml:space="preserve"> please click here.</t>
  </si>
  <si>
    <t>IRA Distributions</t>
  </si>
  <si>
    <t>Pensions and annuities</t>
  </si>
  <si>
    <t>Rental, royalties, partnerships, S Corps, trusts, etc.</t>
  </si>
  <si>
    <t>Farm income</t>
  </si>
  <si>
    <t>Unemployment compensation</t>
  </si>
  <si>
    <t>To make changes to the locked cells, go to the "Review" tab, then click "Unprotect Sheet"</t>
  </si>
  <si>
    <t>Social security benefits</t>
  </si>
  <si>
    <t>Other income</t>
  </si>
  <si>
    <t>Total taxable income from tax return</t>
  </si>
  <si>
    <t>Adjusted Gross Income per return</t>
  </si>
  <si>
    <t>Federal taxes</t>
  </si>
  <si>
    <t>Effective tax rate on TI Federal</t>
  </si>
  <si>
    <t>Effective tax rate on TI State</t>
  </si>
  <si>
    <t>Total effective tax rate</t>
  </si>
  <si>
    <t>Total taxable income</t>
  </si>
  <si>
    <r>
      <t>Enter passthrough income for tax calculation here (</t>
    </r>
    <r>
      <rPr>
        <b/>
        <u/>
        <sz val="11"/>
        <color theme="1"/>
        <rFont val="Calibri"/>
        <family val="2"/>
        <scheme val="minor"/>
      </rPr>
      <t>not in total below</t>
    </r>
    <r>
      <rPr>
        <b/>
        <sz val="11"/>
        <color theme="1"/>
        <rFont val="Calibri"/>
        <family val="2"/>
        <scheme val="minor"/>
      </rPr>
      <t>):</t>
    </r>
  </si>
  <si>
    <t>Taxable investment income on K-1's</t>
  </si>
  <si>
    <t>Difference from effective rate to guideline</t>
  </si>
  <si>
    <t xml:space="preserve">   Additions:</t>
  </si>
  <si>
    <t>Tax exempt interest from tax return</t>
  </si>
  <si>
    <t>Tax exempt dividends</t>
  </si>
  <si>
    <t>Tax exempt IRA distributions</t>
  </si>
  <si>
    <t>Tax exempt Pensions and annuities</t>
  </si>
  <si>
    <t>Non-taxed Social security benefits</t>
  </si>
  <si>
    <t>Passthrough distributions</t>
  </si>
  <si>
    <t>Depreciation on rental properties</t>
  </si>
  <si>
    <t>Disability insurance benefits</t>
  </si>
  <si>
    <t>Gifts</t>
  </si>
  <si>
    <t>Inheritance</t>
  </si>
  <si>
    <t>Prizes</t>
  </si>
  <si>
    <t>Maintenance</t>
  </si>
  <si>
    <t>Business write-offs that reduce personal living expenses</t>
  </si>
  <si>
    <t>Company increases in cash, investments and other assets in order to avoid distributions</t>
  </si>
  <si>
    <t>Other additions</t>
  </si>
  <si>
    <t xml:space="preserve">   Deductions:</t>
  </si>
  <si>
    <t>1/2 Self-employment tax</t>
  </si>
  <si>
    <t>State tax refunds</t>
  </si>
  <si>
    <t>Adjusted Weekly Gross Income including variance:</t>
  </si>
  <si>
    <t>Please note this formula does not account for any increases in value or assets inside any Company holdings</t>
  </si>
  <si>
    <t xml:space="preserve">Weekly Income Calculation for Child Support Purposes - Case: </t>
  </si>
  <si>
    <r>
      <t>Difference from effective rate to guideline rate of 21.88%: (</t>
    </r>
    <r>
      <rPr>
        <b/>
        <i/>
        <sz val="11"/>
        <color theme="3" tint="0.39997558519241921"/>
        <rFont val="Calibri"/>
        <family val="2"/>
        <scheme val="minor"/>
      </rPr>
      <t>R29-21.88%</t>
    </r>
    <r>
      <rPr>
        <b/>
        <sz val="11"/>
        <color theme="1"/>
        <rFont val="Calibri"/>
        <family val="2"/>
        <scheme val="minor"/>
      </rPr>
      <t>)</t>
    </r>
  </si>
  <si>
    <r>
      <t>Total taxable passthrough income on K-1's (</t>
    </r>
    <r>
      <rPr>
        <sz val="11"/>
        <color theme="3" tint="0.39997558519241921"/>
        <rFont val="Calibri"/>
        <family val="2"/>
        <scheme val="minor"/>
      </rPr>
      <t>R36 + R37</t>
    </r>
    <r>
      <rPr>
        <sz val="11"/>
        <color theme="1"/>
        <rFont val="Calibri"/>
        <family val="2"/>
        <scheme val="minor"/>
      </rPr>
      <t>)</t>
    </r>
  </si>
  <si>
    <r>
      <t>Total taxes (including State taxes) - (</t>
    </r>
    <r>
      <rPr>
        <sz val="11"/>
        <color theme="3" tint="0.39997558519241921"/>
        <rFont val="Calibri"/>
        <family val="2"/>
        <scheme val="minor"/>
      </rPr>
      <t>R21 x R29</t>
    </r>
    <r>
      <rPr>
        <sz val="11"/>
        <color theme="1"/>
        <rFont val="Calibri"/>
        <family val="2"/>
        <scheme val="minor"/>
      </rPr>
      <t>)</t>
    </r>
  </si>
  <si>
    <r>
      <t>Taxes at 21.88% guideline rate - (</t>
    </r>
    <r>
      <rPr>
        <sz val="11"/>
        <color theme="3" tint="0.39997558519241921"/>
        <rFont val="Calibri"/>
        <family val="2"/>
        <scheme val="minor"/>
      </rPr>
      <t>R21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3" tint="0.39997558519241921"/>
        <rFont val="Calibri"/>
        <family val="2"/>
        <scheme val="minor"/>
      </rPr>
      <t>x 21.88%</t>
    </r>
    <r>
      <rPr>
        <sz val="11"/>
        <color theme="1"/>
        <rFont val="Calibri"/>
        <family val="2"/>
        <scheme val="minor"/>
      </rPr>
      <t>)</t>
    </r>
  </si>
  <si>
    <r>
      <t>Variance from guideline (not in total below) - (</t>
    </r>
    <r>
      <rPr>
        <sz val="11"/>
        <color theme="3" tint="0.39997558519241921"/>
        <rFont val="Calibri"/>
        <family val="2"/>
        <scheme val="minor"/>
      </rPr>
      <t>R42 - R43</t>
    </r>
    <r>
      <rPr>
        <sz val="11"/>
        <color theme="1"/>
        <rFont val="Calibri"/>
        <family val="2"/>
        <scheme val="minor"/>
      </rPr>
      <t>)</t>
    </r>
  </si>
  <si>
    <r>
      <t>Total income before deductions for child support purposes (</t>
    </r>
    <r>
      <rPr>
        <sz val="11"/>
        <color theme="3" tint="0.39997558519241921"/>
        <rFont val="Calibri"/>
        <family val="2"/>
        <scheme val="minor"/>
      </rPr>
      <t>R31 + R48...R64</t>
    </r>
    <r>
      <rPr>
        <sz val="11"/>
        <color theme="1"/>
        <rFont val="Calibri"/>
        <family val="2"/>
        <scheme val="minor"/>
      </rPr>
      <t>)</t>
    </r>
  </si>
  <si>
    <t>Other items</t>
  </si>
  <si>
    <r>
      <t>Tax on phantom income at 21.88% = ((</t>
    </r>
    <r>
      <rPr>
        <sz val="11"/>
        <color theme="3" tint="0.39997558519241921"/>
        <rFont val="Calibri"/>
        <family val="2"/>
        <scheme val="minor"/>
      </rPr>
      <t>R38 - R53) x 21.88%</t>
    </r>
    <r>
      <rPr>
        <sz val="11"/>
        <color theme="1"/>
        <rFont val="Calibri"/>
        <family val="2"/>
        <scheme val="minor"/>
      </rPr>
      <t>)</t>
    </r>
  </si>
  <si>
    <r>
      <t>Tax on all taxable income at excess rate (</t>
    </r>
    <r>
      <rPr>
        <sz val="11"/>
        <color theme="3" tint="0.39997558519241921"/>
        <rFont val="Calibri"/>
        <family val="2"/>
        <scheme val="minor"/>
      </rPr>
      <t>R21 x R33</t>
    </r>
    <r>
      <rPr>
        <sz val="11"/>
        <color theme="1"/>
        <rFont val="Calibri"/>
        <family val="2"/>
        <scheme val="minor"/>
      </rPr>
      <t>)</t>
    </r>
  </si>
  <si>
    <r>
      <t>Less total taxable passthrough income included in taxable income (</t>
    </r>
    <r>
      <rPr>
        <sz val="11"/>
        <color theme="3" tint="0.39997558519241921"/>
        <rFont val="Calibri"/>
        <family val="2"/>
        <scheme val="minor"/>
      </rPr>
      <t>R38</t>
    </r>
    <r>
      <rPr>
        <sz val="11"/>
        <color theme="1"/>
        <rFont val="Calibri"/>
        <family val="2"/>
        <scheme val="minor"/>
      </rPr>
      <t>)</t>
    </r>
  </si>
  <si>
    <r>
      <t xml:space="preserve">Total annual income </t>
    </r>
    <r>
      <rPr>
        <b/>
        <sz val="11"/>
        <color theme="3" tint="0.39997558519241921"/>
        <rFont val="Calibri"/>
        <family val="2"/>
        <scheme val="minor"/>
      </rPr>
      <t>=Sum( R65 thru R73)</t>
    </r>
  </si>
  <si>
    <t xml:space="preserve">State taxes </t>
  </si>
  <si>
    <t>Impact of variance in tax rate for demonstration purposes:</t>
  </si>
  <si>
    <t>Year 2013</t>
  </si>
  <si>
    <t xml:space="preserve">Less tax -exempt investment income included in K-1's </t>
  </si>
  <si>
    <r>
      <t>Rental, royalties, partnerships, S Corps, trusts, etc. (</t>
    </r>
    <r>
      <rPr>
        <sz val="11"/>
        <color theme="3" tint="0.39997558519241921"/>
        <rFont val="Calibri"/>
        <family val="2"/>
        <scheme val="minor"/>
      </rPr>
      <t>R16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</si>
</sst>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%"/>
    <numFmt numFmtId="167" formatCode="_(&quot;$&quot;* #,##0.0000_);_(&quot;$&quot;* \(#,##0.0000\);_(&quot;$&quot;* &quot;-&quot;??_);_(@_)"/>
    <numFmt numFmtId="168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3" borderId="0" xfId="0" applyFill="1"/>
    <xf numFmtId="0" fontId="4" fillId="0" borderId="6" xfId="0" applyFont="1" applyBorder="1" applyAlignment="1">
      <alignment horizontal="center"/>
    </xf>
    <xf numFmtId="44" fontId="0" fillId="0" borderId="0" xfId="2" applyFont="1" applyProtection="1">
      <protection locked="0"/>
    </xf>
    <xf numFmtId="44" fontId="0" fillId="3" borderId="0" xfId="2" applyFont="1" applyFill="1" applyProtection="1">
      <protection locked="0"/>
    </xf>
    <xf numFmtId="44" fontId="0" fillId="0" borderId="0" xfId="2" applyFont="1"/>
    <xf numFmtId="43" fontId="0" fillId="0" borderId="0" xfId="1" applyFont="1" applyFill="1" applyProtection="1">
      <protection locked="0"/>
    </xf>
    <xf numFmtId="43" fontId="0" fillId="3" borderId="0" xfId="1" applyFont="1" applyFill="1" applyProtection="1">
      <protection locked="0"/>
    </xf>
    <xf numFmtId="43" fontId="0" fillId="0" borderId="0" xfId="1" applyFont="1" applyFill="1"/>
    <xf numFmtId="0" fontId="0" fillId="0" borderId="0" xfId="0" applyFill="1"/>
    <xf numFmtId="0" fontId="5" fillId="0" borderId="0" xfId="4" applyProtection="1">
      <protection locked="0"/>
    </xf>
    <xf numFmtId="0" fontId="0" fillId="0" borderId="0" xfId="0" applyAlignment="1">
      <alignment wrapText="1"/>
    </xf>
    <xf numFmtId="43" fontId="0" fillId="0" borderId="0" xfId="1" applyFont="1" applyProtection="1">
      <protection locked="0"/>
    </xf>
    <xf numFmtId="43" fontId="0" fillId="0" borderId="0" xfId="1" applyFont="1"/>
    <xf numFmtId="43" fontId="0" fillId="0" borderId="7" xfId="1" applyFont="1" applyBorder="1" applyProtection="1">
      <protection locked="0"/>
    </xf>
    <xf numFmtId="43" fontId="0" fillId="3" borderId="7" xfId="1" applyFont="1" applyFill="1" applyBorder="1" applyProtection="1">
      <protection locked="0"/>
    </xf>
    <xf numFmtId="43" fontId="0" fillId="0" borderId="7" xfId="1" applyFont="1" applyBorder="1"/>
    <xf numFmtId="44" fontId="0" fillId="0" borderId="8" xfId="2" applyFont="1" applyBorder="1"/>
    <xf numFmtId="44" fontId="0" fillId="3" borderId="8" xfId="2" applyFont="1" applyFill="1" applyBorder="1"/>
    <xf numFmtId="44" fontId="2" fillId="0" borderId="8" xfId="2" applyFont="1" applyBorder="1"/>
    <xf numFmtId="43" fontId="0" fillId="3" borderId="0" xfId="1" applyFont="1" applyFill="1"/>
    <xf numFmtId="0" fontId="0" fillId="0" borderId="0" xfId="0" applyFill="1" applyBorder="1"/>
    <xf numFmtId="44" fontId="0" fillId="0" borderId="0" xfId="2" applyNumberFormat="1" applyFont="1"/>
    <xf numFmtId="44" fontId="0" fillId="3" borderId="0" xfId="2" applyNumberFormat="1" applyFont="1" applyFill="1"/>
    <xf numFmtId="44" fontId="0" fillId="0" borderId="0" xfId="2" applyNumberFormat="1" applyFont="1" applyProtection="1">
      <protection locked="0"/>
    </xf>
    <xf numFmtId="43" fontId="0" fillId="0" borderId="7" xfId="1" applyFont="1" applyFill="1" applyBorder="1" applyProtection="1">
      <protection locked="0"/>
    </xf>
    <xf numFmtId="164" fontId="0" fillId="0" borderId="0" xfId="3" applyNumberFormat="1" applyFont="1"/>
    <xf numFmtId="164" fontId="0" fillId="3" borderId="0" xfId="3" applyNumberFormat="1" applyFont="1" applyFill="1"/>
    <xf numFmtId="165" fontId="0" fillId="0" borderId="0" xfId="3" applyNumberFormat="1" applyFont="1" applyFill="1"/>
    <xf numFmtId="164" fontId="0" fillId="0" borderId="0" xfId="3" applyNumberFormat="1" applyFont="1" applyBorder="1"/>
    <xf numFmtId="164" fontId="0" fillId="3" borderId="0" xfId="3" applyNumberFormat="1" applyFont="1" applyFill="1" applyBorder="1"/>
    <xf numFmtId="165" fontId="0" fillId="0" borderId="0" xfId="3" applyNumberFormat="1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166" fontId="2" fillId="2" borderId="3" xfId="0" applyNumberFormat="1" applyFont="1" applyFill="1" applyBorder="1"/>
    <xf numFmtId="44" fontId="0" fillId="0" borderId="0" xfId="0" applyNumberFormat="1"/>
    <xf numFmtId="44" fontId="0" fillId="3" borderId="0" xfId="0" applyNumberFormat="1" applyFill="1"/>
    <xf numFmtId="0" fontId="2" fillId="0" borderId="0" xfId="0" applyFont="1"/>
    <xf numFmtId="10" fontId="2" fillId="0" borderId="0" xfId="3" applyNumberFormat="1" applyFont="1"/>
    <xf numFmtId="10" fontId="2" fillId="3" borderId="0" xfId="0" applyNumberFormat="1" applyFont="1" applyFill="1"/>
    <xf numFmtId="165" fontId="2" fillId="0" borderId="0" xfId="3" applyNumberFormat="1" applyFont="1"/>
    <xf numFmtId="0" fontId="0" fillId="0" borderId="0" xfId="0" applyBorder="1"/>
    <xf numFmtId="43" fontId="0" fillId="3" borderId="0" xfId="1" applyFont="1" applyFill="1" applyBorder="1" applyProtection="1">
      <protection locked="0"/>
    </xf>
    <xf numFmtId="43" fontId="0" fillId="0" borderId="0" xfId="0" applyNumberFormat="1"/>
    <xf numFmtId="43" fontId="0" fillId="0" borderId="0" xfId="1" applyFont="1" applyBorder="1" applyProtection="1">
      <protection locked="0"/>
    </xf>
    <xf numFmtId="43" fontId="0" fillId="0" borderId="0" xfId="1" applyFont="1" applyFill="1" applyBorder="1"/>
    <xf numFmtId="0" fontId="0" fillId="0" borderId="0" xfId="0" applyAlignment="1" applyProtection="1">
      <alignment wrapText="1"/>
      <protection locked="0"/>
    </xf>
    <xf numFmtId="43" fontId="0" fillId="0" borderId="7" xfId="1" applyFont="1" applyFill="1" applyBorder="1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Fill="1" applyProtection="1"/>
    <xf numFmtId="43" fontId="0" fillId="0" borderId="0" xfId="1" applyFont="1" applyFill="1" applyProtection="1"/>
    <xf numFmtId="43" fontId="0" fillId="3" borderId="0" xfId="1" applyFont="1" applyFill="1" applyProtection="1"/>
    <xf numFmtId="0" fontId="10" fillId="2" borderId="0" xfId="0" applyFont="1" applyFill="1" applyAlignment="1">
      <alignment horizontal="center" wrapText="1"/>
    </xf>
    <xf numFmtId="44" fontId="10" fillId="2" borderId="8" xfId="2" applyFont="1" applyFill="1" applyBorder="1"/>
    <xf numFmtId="0" fontId="11" fillId="0" borderId="0" xfId="0" applyFont="1" applyAlignment="1">
      <alignment horizontal="center"/>
    </xf>
    <xf numFmtId="44" fontId="0" fillId="0" borderId="0" xfId="0" applyNumberFormat="1" applyFill="1"/>
    <xf numFmtId="43" fontId="0" fillId="0" borderId="0" xfId="0" applyNumberFormat="1" applyFill="1"/>
    <xf numFmtId="44" fontId="0" fillId="0" borderId="0" xfId="2" applyFont="1" applyFill="1" applyBorder="1"/>
    <xf numFmtId="167" fontId="0" fillId="0" borderId="0" xfId="2" applyNumberFormat="1" applyFont="1" applyFill="1" applyBorder="1"/>
    <xf numFmtId="9" fontId="0" fillId="0" borderId="0" xfId="0" applyNumberFormat="1" applyFill="1" applyBorder="1"/>
    <xf numFmtId="44" fontId="0" fillId="0" borderId="0" xfId="0" applyNumberFormat="1" applyFill="1" applyBorder="1"/>
    <xf numFmtId="165" fontId="0" fillId="0" borderId="0" xfId="0" applyNumberForma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8" fontId="0" fillId="0" borderId="0" xfId="2" applyNumberFormat="1" applyFont="1" applyFill="1" applyBorder="1"/>
    <xf numFmtId="0" fontId="2" fillId="0" borderId="0" xfId="0" applyFont="1" applyFill="1" applyBorder="1"/>
    <xf numFmtId="168" fontId="2" fillId="0" borderId="0" xfId="2" applyNumberFormat="1" applyFont="1" applyFill="1" applyBorder="1"/>
    <xf numFmtId="0" fontId="0" fillId="4" borderId="9" xfId="0" applyFill="1" applyBorder="1"/>
    <xf numFmtId="44" fontId="0" fillId="4" borderId="9" xfId="2" applyFont="1" applyFill="1" applyBorder="1"/>
    <xf numFmtId="44" fontId="0" fillId="4" borderId="10" xfId="2" applyFont="1" applyFill="1" applyBorder="1"/>
    <xf numFmtId="0" fontId="0" fillId="4" borderId="0" xfId="0" applyFill="1" applyBorder="1"/>
    <xf numFmtId="43" fontId="0" fillId="4" borderId="7" xfId="1" applyFont="1" applyFill="1" applyBorder="1"/>
    <xf numFmtId="43" fontId="0" fillId="4" borderId="12" xfId="1" applyFont="1" applyFill="1" applyBorder="1"/>
    <xf numFmtId="44" fontId="0" fillId="4" borderId="0" xfId="0" applyNumberFormat="1" applyFill="1" applyBorder="1"/>
    <xf numFmtId="44" fontId="0" fillId="4" borderId="11" xfId="0" applyNumberFormat="1" applyFill="1" applyBorder="1"/>
    <xf numFmtId="0" fontId="0" fillId="4" borderId="7" xfId="0" applyFill="1" applyBorder="1"/>
    <xf numFmtId="0" fontId="2" fillId="4" borderId="7" xfId="0" applyFont="1" applyFill="1" applyBorder="1"/>
    <xf numFmtId="10" fontId="2" fillId="4" borderId="7" xfId="3" applyNumberFormat="1" applyFont="1" applyFill="1" applyBorder="1"/>
    <xf numFmtId="10" fontId="2" fillId="4" borderId="7" xfId="0" applyNumberFormat="1" applyFont="1" applyFill="1" applyBorder="1"/>
    <xf numFmtId="165" fontId="2" fillId="4" borderId="12" xfId="3" applyNumberFormat="1" applyFont="1" applyFill="1" applyBorder="1"/>
    <xf numFmtId="0" fontId="0" fillId="4" borderId="0" xfId="0" applyFill="1" applyBorder="1" applyAlignment="1">
      <alignment wrapText="1"/>
    </xf>
    <xf numFmtId="43" fontId="0" fillId="4" borderId="0" xfId="1" applyFont="1" applyFill="1" applyBorder="1" applyProtection="1">
      <protection locked="0"/>
    </xf>
    <xf numFmtId="43" fontId="0" fillId="4" borderId="11" xfId="1" applyFont="1" applyFill="1" applyBorder="1"/>
    <xf numFmtId="43" fontId="0" fillId="4" borderId="7" xfId="1" applyFont="1" applyFill="1" applyBorder="1" applyProtection="1"/>
    <xf numFmtId="43" fontId="0" fillId="4" borderId="7" xfId="1" applyFont="1" applyFill="1" applyBorder="1" applyProtection="1">
      <protection locked="0"/>
    </xf>
    <xf numFmtId="0" fontId="2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44" fontId="0" fillId="4" borderId="2" xfId="0" applyNumberFormat="1" applyFill="1" applyBorder="1"/>
    <xf numFmtId="44" fontId="0" fillId="4" borderId="3" xfId="0" applyNumberFormat="1" applyFill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brewer@appraisal.cpa.pro?subject=Weekly%20Child%20Support%20Spreadsheet%20Feedback" TargetMode="External"/><Relationship Id="rId1" Type="http://schemas.openxmlformats.org/officeDocument/2006/relationships/hyperlink" Target="http://www.in.gov/judiciary/rules/child_suppor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107"/>
  <sheetViews>
    <sheetView tabSelected="1" zoomScaleNormal="100" workbookViewId="0">
      <selection activeCell="D13" sqref="D13"/>
    </sheetView>
  </sheetViews>
  <sheetFormatPr defaultRowHeight="15" x14ac:dyDescent="0.25"/>
  <cols>
    <col min="1" max="1" width="7.140625" customWidth="1"/>
    <col min="2" max="2" width="4.85546875" style="65" customWidth="1"/>
    <col min="3" max="3" width="4.85546875" customWidth="1"/>
    <col min="4" max="4" width="63.7109375" customWidth="1"/>
    <col min="5" max="5" width="15" customWidth="1"/>
    <col min="6" max="6" width="14" customWidth="1"/>
    <col min="7" max="7" width="16.85546875" customWidth="1"/>
    <col min="8" max="8" width="23.42578125" customWidth="1"/>
    <col min="9" max="9" width="18.140625" customWidth="1"/>
    <col min="10" max="10" width="17.42578125" customWidth="1"/>
    <col min="11" max="11" width="15.140625" customWidth="1"/>
    <col min="12" max="12" width="18.42578125" customWidth="1"/>
    <col min="13" max="13" width="14.28515625" bestFit="1" customWidth="1"/>
  </cols>
  <sheetData>
    <row r="2" spans="2:9" x14ac:dyDescent="0.25">
      <c r="B2" s="1" t="s">
        <v>59</v>
      </c>
      <c r="C2" s="2"/>
      <c r="D2" s="2"/>
      <c r="E2" s="2"/>
      <c r="F2" s="2"/>
      <c r="G2" s="3"/>
    </row>
    <row r="3" spans="2:9" x14ac:dyDescent="0.25">
      <c r="B3" s="4" t="s">
        <v>0</v>
      </c>
      <c r="C3" s="5"/>
      <c r="D3" s="6" t="s">
        <v>73</v>
      </c>
      <c r="E3" s="7" t="s">
        <v>1</v>
      </c>
      <c r="F3" s="8" t="s">
        <v>2</v>
      </c>
      <c r="G3" s="9" t="s">
        <v>3</v>
      </c>
    </row>
    <row r="4" spans="2:9" x14ac:dyDescent="0.25">
      <c r="B4" s="10">
        <v>4</v>
      </c>
      <c r="C4" t="s">
        <v>4</v>
      </c>
      <c r="F4" s="11"/>
      <c r="I4" t="s">
        <v>5</v>
      </c>
    </row>
    <row r="5" spans="2:9" ht="13.5" customHeight="1" x14ac:dyDescent="0.25">
      <c r="B5" s="12">
        <v>5</v>
      </c>
      <c r="F5" s="11"/>
      <c r="I5" t="s">
        <v>6</v>
      </c>
    </row>
    <row r="6" spans="2:9" x14ac:dyDescent="0.25">
      <c r="B6" s="12">
        <v>6</v>
      </c>
      <c r="D6" t="s">
        <v>7</v>
      </c>
      <c r="E6" s="13">
        <v>400000</v>
      </c>
      <c r="F6" s="14">
        <v>100000</v>
      </c>
      <c r="G6" s="15">
        <f t="shared" ref="G6:G21" si="0">F6+E6</f>
        <v>500000</v>
      </c>
    </row>
    <row r="7" spans="2:9" x14ac:dyDescent="0.25">
      <c r="B7" s="12">
        <v>7</v>
      </c>
      <c r="D7" t="s">
        <v>8</v>
      </c>
      <c r="E7" s="16">
        <v>2500</v>
      </c>
      <c r="F7" s="17">
        <v>7000</v>
      </c>
      <c r="G7" s="18">
        <f t="shared" si="0"/>
        <v>9500</v>
      </c>
      <c r="H7" s="19"/>
      <c r="I7" s="20" t="s">
        <v>9</v>
      </c>
    </row>
    <row r="8" spans="2:9" x14ac:dyDescent="0.25">
      <c r="B8" s="12">
        <v>8</v>
      </c>
      <c r="D8" t="s">
        <v>10</v>
      </c>
      <c r="E8" s="16"/>
      <c r="F8" s="17">
        <v>10500</v>
      </c>
      <c r="G8" s="18">
        <f t="shared" si="0"/>
        <v>10500</v>
      </c>
      <c r="H8" s="19"/>
    </row>
    <row r="9" spans="2:9" x14ac:dyDescent="0.25">
      <c r="B9" s="12">
        <v>9</v>
      </c>
      <c r="D9" t="s">
        <v>11</v>
      </c>
      <c r="E9" s="16"/>
      <c r="F9" s="17"/>
      <c r="G9" s="18">
        <f t="shared" si="0"/>
        <v>0</v>
      </c>
      <c r="I9" t="s">
        <v>12</v>
      </c>
    </row>
    <row r="10" spans="2:9" x14ac:dyDescent="0.25">
      <c r="B10" s="12">
        <v>10</v>
      </c>
      <c r="D10" t="s">
        <v>13</v>
      </c>
      <c r="E10" s="16"/>
      <c r="F10" s="17"/>
      <c r="G10" s="18">
        <f t="shared" si="0"/>
        <v>0</v>
      </c>
      <c r="I10" t="s">
        <v>14</v>
      </c>
    </row>
    <row r="11" spans="2:9" x14ac:dyDescent="0.25">
      <c r="B11" s="12">
        <v>11</v>
      </c>
      <c r="D11" t="s">
        <v>15</v>
      </c>
      <c r="E11" s="16"/>
      <c r="F11" s="17"/>
      <c r="G11" s="18">
        <f t="shared" si="0"/>
        <v>0</v>
      </c>
    </row>
    <row r="12" spans="2:9" x14ac:dyDescent="0.25">
      <c r="B12" s="12">
        <v>12</v>
      </c>
      <c r="D12" t="s">
        <v>16</v>
      </c>
      <c r="E12" s="16"/>
      <c r="F12" s="17">
        <v>7500</v>
      </c>
      <c r="G12" s="18">
        <f t="shared" si="0"/>
        <v>7500</v>
      </c>
      <c r="I12" t="s">
        <v>17</v>
      </c>
    </row>
    <row r="13" spans="2:9" x14ac:dyDescent="0.25">
      <c r="B13" s="12">
        <v>13</v>
      </c>
      <c r="D13" t="s">
        <v>18</v>
      </c>
      <c r="E13" s="16"/>
      <c r="F13" s="17"/>
      <c r="G13" s="18">
        <f t="shared" si="0"/>
        <v>0</v>
      </c>
      <c r="I13" s="20" t="s">
        <v>19</v>
      </c>
    </row>
    <row r="14" spans="2:9" x14ac:dyDescent="0.25">
      <c r="B14" s="12">
        <v>14</v>
      </c>
      <c r="D14" t="s">
        <v>20</v>
      </c>
      <c r="E14" s="16"/>
      <c r="F14" s="17"/>
      <c r="G14" s="18">
        <f t="shared" si="0"/>
        <v>0</v>
      </c>
    </row>
    <row r="15" spans="2:9" x14ac:dyDescent="0.25">
      <c r="B15" s="12">
        <v>15</v>
      </c>
      <c r="D15" t="s">
        <v>21</v>
      </c>
      <c r="E15" s="16"/>
      <c r="F15" s="17"/>
      <c r="G15" s="18">
        <f t="shared" si="0"/>
        <v>0</v>
      </c>
    </row>
    <row r="16" spans="2:9" ht="15" customHeight="1" x14ac:dyDescent="0.25">
      <c r="B16" s="12">
        <v>16</v>
      </c>
      <c r="D16" s="21" t="s">
        <v>22</v>
      </c>
      <c r="E16" s="16">
        <v>420900</v>
      </c>
      <c r="F16" s="17">
        <v>66500</v>
      </c>
      <c r="G16" s="18">
        <f t="shared" si="0"/>
        <v>487400</v>
      </c>
    </row>
    <row r="17" spans="2:11" x14ac:dyDescent="0.25">
      <c r="B17" s="12">
        <v>17</v>
      </c>
      <c r="D17" t="s">
        <v>23</v>
      </c>
      <c r="E17" s="16"/>
      <c r="F17" s="17"/>
      <c r="G17" s="18">
        <f t="shared" si="0"/>
        <v>0</v>
      </c>
    </row>
    <row r="18" spans="2:11" x14ac:dyDescent="0.25">
      <c r="B18" s="12">
        <v>18</v>
      </c>
      <c r="D18" t="s">
        <v>24</v>
      </c>
      <c r="E18" s="16"/>
      <c r="F18" s="17"/>
      <c r="G18" s="18">
        <f t="shared" si="0"/>
        <v>0</v>
      </c>
      <c r="I18" t="s">
        <v>25</v>
      </c>
    </row>
    <row r="19" spans="2:11" x14ac:dyDescent="0.25">
      <c r="B19" s="12">
        <v>19</v>
      </c>
      <c r="D19" t="s">
        <v>26</v>
      </c>
      <c r="E19" s="22"/>
      <c r="F19" s="17"/>
      <c r="G19" s="23">
        <f t="shared" si="0"/>
        <v>0</v>
      </c>
    </row>
    <row r="20" spans="2:11" x14ac:dyDescent="0.25">
      <c r="B20" s="12">
        <v>20</v>
      </c>
      <c r="D20" t="s">
        <v>27</v>
      </c>
      <c r="E20" s="24"/>
      <c r="F20" s="25">
        <v>10000</v>
      </c>
      <c r="G20" s="26">
        <f t="shared" si="0"/>
        <v>10000</v>
      </c>
    </row>
    <row r="21" spans="2:11" ht="15.75" thickBot="1" x14ac:dyDescent="0.3">
      <c r="B21" s="12">
        <v>21</v>
      </c>
      <c r="C21" t="s">
        <v>28</v>
      </c>
      <c r="E21" s="27">
        <f t="shared" ref="E21:F21" si="1">SUM(E6:E20)</f>
        <v>823400</v>
      </c>
      <c r="F21" s="28">
        <f t="shared" si="1"/>
        <v>201500</v>
      </c>
      <c r="G21" s="29">
        <f t="shared" si="0"/>
        <v>1024900</v>
      </c>
    </row>
    <row r="22" spans="2:11" ht="10.5" customHeight="1" thickTop="1" x14ac:dyDescent="0.25">
      <c r="B22" s="12">
        <v>22</v>
      </c>
      <c r="E22" s="23"/>
      <c r="F22" s="30"/>
      <c r="G22" s="23"/>
    </row>
    <row r="23" spans="2:11" x14ac:dyDescent="0.25">
      <c r="B23" s="12">
        <v>23</v>
      </c>
      <c r="C23" t="s">
        <v>29</v>
      </c>
      <c r="D23" s="31"/>
      <c r="E23" s="32"/>
      <c r="F23" s="33"/>
      <c r="G23" s="34">
        <v>1024900</v>
      </c>
    </row>
    <row r="24" spans="2:11" x14ac:dyDescent="0.25">
      <c r="B24" s="12">
        <v>24</v>
      </c>
      <c r="C24" s="19" t="s">
        <v>30</v>
      </c>
      <c r="D24" s="31"/>
      <c r="E24" s="23"/>
      <c r="F24" s="30"/>
      <c r="G24" s="22">
        <v>332293</v>
      </c>
      <c r="H24" s="19"/>
      <c r="I24" s="19"/>
      <c r="J24" s="19"/>
      <c r="K24" s="19"/>
    </row>
    <row r="25" spans="2:11" x14ac:dyDescent="0.25">
      <c r="B25" s="12">
        <v>25</v>
      </c>
      <c r="C25" s="19" t="s">
        <v>71</v>
      </c>
      <c r="D25" s="31"/>
      <c r="E25" s="18"/>
      <c r="F25" s="30"/>
      <c r="G25" s="35">
        <v>37056</v>
      </c>
      <c r="H25" s="19"/>
      <c r="I25" s="19"/>
      <c r="J25" s="19"/>
      <c r="K25" s="19"/>
    </row>
    <row r="26" spans="2:11" ht="12.75" customHeight="1" x14ac:dyDescent="0.25">
      <c r="B26" s="12">
        <v>26</v>
      </c>
      <c r="C26" s="19"/>
      <c r="D26" s="31"/>
      <c r="F26" s="11"/>
      <c r="G26" s="19"/>
      <c r="H26" s="19"/>
      <c r="I26" s="19"/>
      <c r="J26" s="19"/>
      <c r="K26" s="19"/>
    </row>
    <row r="27" spans="2:11" x14ac:dyDescent="0.25">
      <c r="B27" s="12">
        <v>27</v>
      </c>
      <c r="C27" t="s">
        <v>31</v>
      </c>
      <c r="E27" s="36"/>
      <c r="F27" s="37"/>
      <c r="G27" s="38">
        <f>G24/G21</f>
        <v>0.32421992389501414</v>
      </c>
      <c r="H27" s="19"/>
      <c r="I27" s="19"/>
      <c r="J27" s="19"/>
      <c r="K27" s="19"/>
    </row>
    <row r="28" spans="2:11" x14ac:dyDescent="0.25">
      <c r="B28" s="12">
        <v>28</v>
      </c>
      <c r="C28" t="s">
        <v>32</v>
      </c>
      <c r="E28" s="39"/>
      <c r="F28" s="40"/>
      <c r="G28" s="41">
        <f>G25/G21</f>
        <v>3.615572250951312E-2</v>
      </c>
      <c r="H28" s="19"/>
      <c r="I28" s="19"/>
      <c r="J28" s="19"/>
      <c r="K28" s="19"/>
    </row>
    <row r="29" spans="2:11" x14ac:dyDescent="0.25">
      <c r="B29" s="12">
        <v>29</v>
      </c>
      <c r="C29" s="42" t="s">
        <v>33</v>
      </c>
      <c r="D29" s="42"/>
      <c r="E29" s="43"/>
      <c r="F29" s="43"/>
      <c r="G29" s="44">
        <f t="shared" ref="G29" si="2">G28+G27</f>
        <v>0.36037564640452724</v>
      </c>
      <c r="H29" s="19"/>
      <c r="I29" s="19"/>
      <c r="J29" s="19"/>
      <c r="K29" s="19"/>
    </row>
    <row r="30" spans="2:11" ht="13.5" customHeight="1" x14ac:dyDescent="0.25">
      <c r="B30" s="12">
        <v>30</v>
      </c>
      <c r="F30" s="49"/>
      <c r="H30" s="19"/>
      <c r="I30" s="19"/>
      <c r="J30" s="19"/>
      <c r="K30" s="19"/>
    </row>
    <row r="31" spans="2:11" ht="15" hidden="1" customHeight="1" x14ac:dyDescent="0.25">
      <c r="B31" s="12">
        <v>31</v>
      </c>
      <c r="C31" t="s">
        <v>34</v>
      </c>
      <c r="E31" s="45">
        <f>E21</f>
        <v>823400</v>
      </c>
      <c r="F31" s="46">
        <f t="shared" ref="F31:G31" si="3">F21</f>
        <v>201500</v>
      </c>
      <c r="G31" s="45">
        <f t="shared" si="3"/>
        <v>1024900</v>
      </c>
      <c r="H31" s="19"/>
      <c r="I31" s="19"/>
      <c r="J31" s="19"/>
      <c r="K31" s="19"/>
    </row>
    <row r="32" spans="2:11" ht="15" hidden="1" customHeight="1" x14ac:dyDescent="0.25">
      <c r="B32" s="12">
        <v>32</v>
      </c>
      <c r="E32" s="45"/>
      <c r="F32" s="46"/>
      <c r="G32" s="45"/>
      <c r="H32" s="19"/>
      <c r="I32" s="19"/>
      <c r="J32" s="19"/>
      <c r="K32" s="19"/>
    </row>
    <row r="33" spans="2:16" x14ac:dyDescent="0.25">
      <c r="B33" s="12">
        <v>33</v>
      </c>
      <c r="C33" s="47" t="s">
        <v>60</v>
      </c>
      <c r="D33" s="47"/>
      <c r="E33" s="48"/>
      <c r="F33" s="49"/>
      <c r="G33" s="50">
        <f>G29-0.2188</f>
        <v>0.14157564640452724</v>
      </c>
      <c r="H33" s="66"/>
      <c r="I33" s="19"/>
      <c r="J33" s="19"/>
      <c r="K33" s="19"/>
    </row>
    <row r="34" spans="2:16" ht="15" customHeight="1" x14ac:dyDescent="0.25">
      <c r="B34" s="12">
        <v>34</v>
      </c>
      <c r="E34" s="45"/>
      <c r="F34" s="46"/>
      <c r="G34" s="45"/>
      <c r="H34" s="19"/>
      <c r="I34" s="19"/>
      <c r="J34" s="19"/>
      <c r="K34" s="19"/>
    </row>
    <row r="35" spans="2:16" ht="15" customHeight="1" x14ac:dyDescent="0.25">
      <c r="B35" s="12">
        <v>35</v>
      </c>
      <c r="C35" s="98" t="s">
        <v>35</v>
      </c>
      <c r="D35" s="99"/>
      <c r="E35" s="101"/>
      <c r="F35" s="101"/>
      <c r="G35" s="102"/>
      <c r="H35" s="19"/>
      <c r="I35" s="19"/>
      <c r="J35" s="19"/>
      <c r="K35" s="19"/>
    </row>
    <row r="36" spans="2:16" ht="28.5" customHeight="1" x14ac:dyDescent="0.25">
      <c r="B36" s="12">
        <v>36</v>
      </c>
      <c r="C36" s="83"/>
      <c r="D36" s="93" t="s">
        <v>75</v>
      </c>
      <c r="E36" s="94">
        <f>E16</f>
        <v>420900</v>
      </c>
      <c r="F36" s="94">
        <v>0</v>
      </c>
      <c r="G36" s="95">
        <f>F36+E36</f>
        <v>420900</v>
      </c>
      <c r="H36" s="19"/>
      <c r="I36" s="67"/>
      <c r="J36" s="19"/>
      <c r="K36" s="19"/>
    </row>
    <row r="37" spans="2:16" ht="15" customHeight="1" x14ac:dyDescent="0.25">
      <c r="B37" s="12">
        <v>37</v>
      </c>
      <c r="C37" s="83"/>
      <c r="D37" s="83" t="s">
        <v>36</v>
      </c>
      <c r="E37" s="96">
        <v>0</v>
      </c>
      <c r="F37" s="97"/>
      <c r="G37" s="85">
        <f>F37+E37</f>
        <v>0</v>
      </c>
    </row>
    <row r="38" spans="2:16" ht="15" customHeight="1" x14ac:dyDescent="0.25">
      <c r="B38" s="12">
        <v>38</v>
      </c>
      <c r="C38" s="88"/>
      <c r="D38" s="88" t="s">
        <v>61</v>
      </c>
      <c r="E38" s="97">
        <f>E37+E36</f>
        <v>420900</v>
      </c>
      <c r="F38" s="97">
        <f>F37+F36</f>
        <v>0</v>
      </c>
      <c r="G38" s="85">
        <f>G37+G36</f>
        <v>420900</v>
      </c>
    </row>
    <row r="39" spans="2:16" ht="15" customHeight="1" x14ac:dyDescent="0.25">
      <c r="B39" s="12">
        <v>39</v>
      </c>
      <c r="C39" s="51"/>
      <c r="D39" s="51"/>
      <c r="E39" s="54"/>
      <c r="F39" s="52"/>
      <c r="G39" s="55"/>
    </row>
    <row r="40" spans="2:16" ht="15" hidden="1" customHeight="1" x14ac:dyDescent="0.25">
      <c r="B40" s="12">
        <v>40</v>
      </c>
      <c r="E40" s="22"/>
      <c r="F40" s="17"/>
      <c r="G40" s="18"/>
    </row>
    <row r="41" spans="2:16" ht="15" customHeight="1" x14ac:dyDescent="0.25">
      <c r="B41" s="12">
        <v>41</v>
      </c>
      <c r="C41" s="98" t="s">
        <v>72</v>
      </c>
      <c r="D41" s="99"/>
      <c r="E41" s="99"/>
      <c r="F41" s="99"/>
      <c r="G41" s="100"/>
    </row>
    <row r="42" spans="2:16" x14ac:dyDescent="0.25">
      <c r="B42" s="12">
        <v>42</v>
      </c>
      <c r="C42" s="80"/>
      <c r="D42" s="80" t="s">
        <v>62</v>
      </c>
      <c r="E42" s="81">
        <f>G29*E21</f>
        <v>296733.30724948773</v>
      </c>
      <c r="F42" s="81">
        <f>G29*F21</f>
        <v>72615.692750512244</v>
      </c>
      <c r="G42" s="82">
        <f>F42+E42</f>
        <v>369349</v>
      </c>
    </row>
    <row r="43" spans="2:16" x14ac:dyDescent="0.25">
      <c r="B43" s="12">
        <v>43</v>
      </c>
      <c r="C43" s="83"/>
      <c r="D43" s="83" t="s">
        <v>63</v>
      </c>
      <c r="E43" s="84">
        <f>E21*0.2188</f>
        <v>180159.91999999998</v>
      </c>
      <c r="F43" s="84">
        <f>F21*0.2188</f>
        <v>44088.2</v>
      </c>
      <c r="G43" s="85">
        <f>F43+E43</f>
        <v>224248.12</v>
      </c>
      <c r="H43" s="31"/>
      <c r="I43" s="31"/>
      <c r="J43" s="31"/>
      <c r="K43" s="31"/>
      <c r="L43" s="31"/>
      <c r="M43" s="31"/>
      <c r="N43" s="31"/>
      <c r="O43" s="31"/>
      <c r="P43" s="31"/>
    </row>
    <row r="44" spans="2:16" x14ac:dyDescent="0.25">
      <c r="B44" s="12">
        <v>44</v>
      </c>
      <c r="C44" s="83"/>
      <c r="D44" s="83" t="s">
        <v>64</v>
      </c>
      <c r="E44" s="86">
        <f>-(E42-E43)</f>
        <v>-116573.38724948774</v>
      </c>
      <c r="F44" s="86">
        <f>-(F42-F43)</f>
        <v>-28527.492750512247</v>
      </c>
      <c r="G44" s="87">
        <f>F44+E44</f>
        <v>-145100.88</v>
      </c>
      <c r="H44" s="31"/>
      <c r="I44" s="31"/>
      <c r="J44" s="31"/>
      <c r="K44" s="31"/>
      <c r="L44" s="31"/>
      <c r="M44" s="31"/>
      <c r="N44" s="31"/>
      <c r="O44" s="31"/>
      <c r="P44" s="31"/>
    </row>
    <row r="45" spans="2:16" x14ac:dyDescent="0.25">
      <c r="B45" s="12">
        <v>45</v>
      </c>
      <c r="C45" s="88"/>
      <c r="D45" s="89" t="s">
        <v>37</v>
      </c>
      <c r="E45" s="90"/>
      <c r="F45" s="91"/>
      <c r="G45" s="92">
        <f>G29-0.2188</f>
        <v>0.14157564640452724</v>
      </c>
      <c r="H45" s="31"/>
      <c r="I45" s="31"/>
      <c r="J45" s="31"/>
      <c r="K45" s="70"/>
      <c r="L45" s="31"/>
      <c r="M45" s="70"/>
      <c r="N45" s="31"/>
      <c r="O45" s="31"/>
      <c r="P45" s="31"/>
    </row>
    <row r="46" spans="2:16" x14ac:dyDescent="0.25">
      <c r="B46" s="12">
        <v>46</v>
      </c>
      <c r="E46" s="45"/>
      <c r="F46" s="46"/>
      <c r="G46" s="45"/>
      <c r="H46" s="31"/>
      <c r="I46" s="31"/>
      <c r="J46" s="31"/>
      <c r="K46" s="31"/>
      <c r="L46" s="31"/>
      <c r="M46" s="31"/>
      <c r="N46" s="31"/>
      <c r="O46" s="31"/>
      <c r="P46" s="31"/>
    </row>
    <row r="47" spans="2:16" x14ac:dyDescent="0.25">
      <c r="B47" s="12">
        <v>47</v>
      </c>
      <c r="C47" s="47" t="s">
        <v>38</v>
      </c>
      <c r="E47" s="45"/>
      <c r="F47" s="46"/>
      <c r="G47" s="45"/>
      <c r="H47" s="31"/>
      <c r="I47" s="31"/>
      <c r="J47" s="31"/>
      <c r="K47" s="31"/>
      <c r="L47" s="31"/>
      <c r="M47" s="31"/>
      <c r="N47" s="31"/>
      <c r="O47" s="31"/>
      <c r="P47" s="31"/>
    </row>
    <row r="48" spans="2:16" ht="18" customHeight="1" x14ac:dyDescent="0.25">
      <c r="B48" s="12">
        <v>48</v>
      </c>
      <c r="D48" t="s">
        <v>39</v>
      </c>
      <c r="E48" s="16">
        <v>750</v>
      </c>
      <c r="F48" s="17">
        <v>2500</v>
      </c>
      <c r="G48" s="18">
        <f t="shared" ref="G48:G64" si="4">F48+E48</f>
        <v>3250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2:16" ht="15" customHeight="1" x14ac:dyDescent="0.25">
      <c r="B49" s="12">
        <v>49</v>
      </c>
      <c r="D49" t="s">
        <v>40</v>
      </c>
      <c r="E49" s="22"/>
      <c r="F49" s="17"/>
      <c r="G49" s="18">
        <f t="shared" si="4"/>
        <v>0</v>
      </c>
      <c r="H49" s="31"/>
      <c r="I49" s="31"/>
      <c r="J49" s="31"/>
      <c r="K49" s="31"/>
      <c r="L49" s="31"/>
      <c r="M49" s="31"/>
      <c r="N49" s="31"/>
      <c r="O49" s="31"/>
      <c r="P49" s="31"/>
    </row>
    <row r="50" spans="2:16" ht="15" customHeight="1" x14ac:dyDescent="0.25">
      <c r="B50" s="12">
        <v>50</v>
      </c>
      <c r="D50" t="s">
        <v>41</v>
      </c>
      <c r="E50" s="22"/>
      <c r="F50" s="17"/>
      <c r="G50" s="18">
        <f t="shared" si="4"/>
        <v>0</v>
      </c>
      <c r="H50" s="31"/>
      <c r="I50" s="31"/>
      <c r="J50" s="31"/>
      <c r="K50" s="31"/>
      <c r="L50" s="31"/>
      <c r="M50" s="31"/>
      <c r="N50" s="31"/>
      <c r="O50" s="31"/>
      <c r="P50" s="31"/>
    </row>
    <row r="51" spans="2:16" ht="15" customHeight="1" x14ac:dyDescent="0.25">
      <c r="B51" s="12">
        <v>51</v>
      </c>
      <c r="D51" t="s">
        <v>42</v>
      </c>
      <c r="E51" s="22"/>
      <c r="F51" s="17"/>
      <c r="G51" s="18">
        <f t="shared" si="4"/>
        <v>0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2:16" ht="15" customHeight="1" x14ac:dyDescent="0.25">
      <c r="B52" s="12">
        <v>52</v>
      </c>
      <c r="D52" t="s">
        <v>43</v>
      </c>
      <c r="E52" s="22"/>
      <c r="F52" s="17"/>
      <c r="G52" s="18">
        <f t="shared" si="4"/>
        <v>0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2:16" ht="15" customHeight="1" x14ac:dyDescent="0.25">
      <c r="B53" s="12">
        <v>53</v>
      </c>
      <c r="D53" t="s">
        <v>44</v>
      </c>
      <c r="E53" s="22">
        <v>62000</v>
      </c>
      <c r="F53" s="17"/>
      <c r="G53" s="18">
        <f t="shared" si="4"/>
        <v>62000</v>
      </c>
      <c r="H53" s="31"/>
      <c r="I53" s="31"/>
      <c r="J53" s="31"/>
      <c r="K53" s="31"/>
      <c r="L53" s="31"/>
      <c r="M53" s="31"/>
      <c r="N53" s="31"/>
      <c r="O53" s="31"/>
      <c r="P53" s="31"/>
    </row>
    <row r="54" spans="2:16" ht="15" customHeight="1" x14ac:dyDescent="0.25">
      <c r="B54" s="12">
        <v>54</v>
      </c>
      <c r="D54" t="s">
        <v>66</v>
      </c>
      <c r="E54" s="16">
        <v>0</v>
      </c>
      <c r="F54" s="17">
        <v>0</v>
      </c>
      <c r="G54" s="18">
        <f t="shared" si="4"/>
        <v>0</v>
      </c>
      <c r="H54" s="31"/>
      <c r="I54" s="31"/>
      <c r="J54" s="31"/>
      <c r="K54" s="31"/>
      <c r="L54" s="31"/>
      <c r="M54" s="31"/>
      <c r="N54" s="31"/>
      <c r="O54" s="31"/>
      <c r="P54" s="31"/>
    </row>
    <row r="55" spans="2:16" ht="15" customHeight="1" x14ac:dyDescent="0.25">
      <c r="B55" s="12">
        <v>55</v>
      </c>
      <c r="D55" t="s">
        <v>45</v>
      </c>
      <c r="E55" s="22">
        <v>0</v>
      </c>
      <c r="F55" s="17"/>
      <c r="G55" s="18">
        <f t="shared" si="4"/>
        <v>0</v>
      </c>
      <c r="H55" s="31"/>
      <c r="I55" s="31"/>
      <c r="J55" s="31"/>
      <c r="K55" s="31"/>
      <c r="L55" s="31"/>
      <c r="M55" s="31"/>
      <c r="N55" s="31"/>
      <c r="O55" s="31"/>
      <c r="P55" s="31"/>
    </row>
    <row r="56" spans="2:16" ht="15" customHeight="1" x14ac:dyDescent="0.25">
      <c r="B56" s="12">
        <v>56</v>
      </c>
      <c r="D56" t="s">
        <v>46</v>
      </c>
      <c r="E56" s="22"/>
      <c r="F56" s="17"/>
      <c r="G56" s="18">
        <f t="shared" si="4"/>
        <v>0</v>
      </c>
      <c r="H56" s="31"/>
      <c r="I56" s="31"/>
      <c r="J56" s="31"/>
      <c r="K56" s="31"/>
      <c r="L56" s="31"/>
      <c r="M56" s="31"/>
      <c r="N56" s="31"/>
      <c r="O56" s="31"/>
      <c r="P56" s="31"/>
    </row>
    <row r="57" spans="2:16" ht="15" customHeight="1" x14ac:dyDescent="0.25">
      <c r="B57" s="12">
        <v>57</v>
      </c>
      <c r="D57" t="s">
        <v>47</v>
      </c>
      <c r="E57" s="22"/>
      <c r="F57" s="17"/>
      <c r="G57" s="18">
        <f t="shared" si="4"/>
        <v>0</v>
      </c>
      <c r="H57" s="31"/>
      <c r="I57" s="31"/>
      <c r="J57" s="31"/>
      <c r="K57" s="31"/>
      <c r="L57" s="31"/>
      <c r="M57" s="31"/>
      <c r="N57" s="31"/>
      <c r="O57" s="31"/>
      <c r="P57" s="31"/>
    </row>
    <row r="58" spans="2:16" ht="15" customHeight="1" x14ac:dyDescent="0.25">
      <c r="B58" s="12">
        <v>58</v>
      </c>
      <c r="D58" t="s">
        <v>48</v>
      </c>
      <c r="E58" s="22"/>
      <c r="F58" s="17"/>
      <c r="G58" s="18">
        <f t="shared" si="4"/>
        <v>0</v>
      </c>
      <c r="H58" s="31"/>
      <c r="I58" s="31"/>
      <c r="J58" s="31"/>
      <c r="K58" s="31"/>
      <c r="L58" s="31"/>
      <c r="M58" s="31"/>
      <c r="N58" s="31"/>
      <c r="O58" s="31"/>
      <c r="P58" s="31"/>
    </row>
    <row r="59" spans="2:16" ht="15" customHeight="1" x14ac:dyDescent="0.25">
      <c r="B59" s="12">
        <v>59</v>
      </c>
      <c r="D59" t="s">
        <v>49</v>
      </c>
      <c r="E59" s="22"/>
      <c r="F59" s="17"/>
      <c r="G59" s="18">
        <f t="shared" si="4"/>
        <v>0</v>
      </c>
      <c r="H59" s="31"/>
      <c r="I59" s="31"/>
      <c r="J59" s="31"/>
      <c r="K59" s="31"/>
      <c r="L59" s="31"/>
      <c r="M59" s="31"/>
      <c r="N59" s="31"/>
      <c r="O59" s="31"/>
      <c r="P59" s="31"/>
    </row>
    <row r="60" spans="2:16" ht="15" customHeight="1" x14ac:dyDescent="0.25">
      <c r="B60" s="12">
        <v>60</v>
      </c>
      <c r="D60" t="s">
        <v>50</v>
      </c>
      <c r="E60" s="22"/>
      <c r="F60" s="17"/>
      <c r="G60" s="18">
        <f t="shared" si="4"/>
        <v>0</v>
      </c>
      <c r="H60" s="31"/>
      <c r="I60" s="31"/>
      <c r="J60" s="31"/>
      <c r="K60" s="31"/>
      <c r="L60" s="31"/>
      <c r="M60" s="31"/>
      <c r="N60" s="31"/>
      <c r="O60" s="31"/>
      <c r="P60" s="31"/>
    </row>
    <row r="61" spans="2:16" ht="16.5" customHeight="1" x14ac:dyDescent="0.25">
      <c r="B61" s="12">
        <v>61</v>
      </c>
      <c r="D61" s="21" t="s">
        <v>51</v>
      </c>
      <c r="E61" s="22"/>
      <c r="F61" s="17"/>
      <c r="G61" s="18">
        <f t="shared" si="4"/>
        <v>0</v>
      </c>
      <c r="H61" s="31"/>
      <c r="I61" s="31"/>
      <c r="J61" s="31"/>
      <c r="K61" s="31"/>
      <c r="L61" s="31"/>
      <c r="M61" s="31"/>
      <c r="N61" s="31"/>
      <c r="O61" s="31"/>
      <c r="P61" s="31"/>
    </row>
    <row r="62" spans="2:16" ht="28.5" customHeight="1" x14ac:dyDescent="0.25">
      <c r="B62" s="12">
        <v>62</v>
      </c>
      <c r="D62" s="21" t="s">
        <v>52</v>
      </c>
      <c r="E62" s="22"/>
      <c r="F62" s="17"/>
      <c r="G62" s="18">
        <f t="shared" si="4"/>
        <v>0</v>
      </c>
      <c r="H62" s="31"/>
      <c r="I62" s="31"/>
      <c r="J62" s="31"/>
      <c r="K62" s="31"/>
      <c r="L62" s="31"/>
      <c r="M62" s="31"/>
      <c r="N62" s="31"/>
      <c r="O62" s="31"/>
      <c r="P62" s="31"/>
    </row>
    <row r="63" spans="2:16" ht="15" customHeight="1" x14ac:dyDescent="0.25">
      <c r="B63" s="12">
        <v>63</v>
      </c>
      <c r="D63" s="56" t="s">
        <v>53</v>
      </c>
      <c r="E63" s="22"/>
      <c r="F63" s="17"/>
      <c r="G63" s="18">
        <f t="shared" si="4"/>
        <v>0</v>
      </c>
      <c r="H63" s="31"/>
      <c r="I63" s="31"/>
      <c r="J63" s="31"/>
      <c r="K63" s="31"/>
      <c r="L63" s="31"/>
      <c r="M63" s="31"/>
      <c r="N63" s="31"/>
      <c r="O63" s="31"/>
      <c r="P63" s="31"/>
    </row>
    <row r="64" spans="2:16" ht="15" customHeight="1" x14ac:dyDescent="0.25">
      <c r="B64" s="12">
        <v>64</v>
      </c>
      <c r="D64" s="56"/>
      <c r="E64" s="24"/>
      <c r="F64" s="25"/>
      <c r="G64" s="57">
        <f t="shared" si="4"/>
        <v>0</v>
      </c>
      <c r="H64" s="31"/>
      <c r="I64" s="31"/>
      <c r="J64" s="31"/>
      <c r="K64" s="31"/>
      <c r="L64" s="31"/>
      <c r="M64" s="31"/>
      <c r="N64" s="31"/>
      <c r="O64" s="31"/>
      <c r="P64" s="31"/>
    </row>
    <row r="65" spans="2:16" ht="15" customHeight="1" x14ac:dyDescent="0.25">
      <c r="B65" s="12">
        <v>65</v>
      </c>
      <c r="C65" t="s">
        <v>65</v>
      </c>
      <c r="D65" s="56"/>
      <c r="E65" s="22">
        <f>SUM(E48:E64)+E31</f>
        <v>886150</v>
      </c>
      <c r="F65" s="17">
        <f>SUM(F48:F64)+F31</f>
        <v>204000</v>
      </c>
      <c r="G65" s="18">
        <f>SUM(G48:G64)+G31</f>
        <v>1090150</v>
      </c>
      <c r="H65" s="31"/>
      <c r="I65" s="31"/>
      <c r="J65" s="31"/>
      <c r="K65" s="31"/>
      <c r="L65" s="31"/>
      <c r="M65" s="31"/>
      <c r="N65" s="31"/>
      <c r="O65" s="31"/>
      <c r="P65" s="31"/>
    </row>
    <row r="66" spans="2:16" ht="15" customHeight="1" x14ac:dyDescent="0.25">
      <c r="B66" s="12">
        <v>66</v>
      </c>
      <c r="D66" s="58"/>
      <c r="E66" s="58"/>
      <c r="F66" s="59"/>
      <c r="H66" s="31"/>
      <c r="I66" s="68"/>
      <c r="J66" s="68"/>
      <c r="K66" s="68"/>
      <c r="L66" s="31"/>
      <c r="M66" s="31"/>
      <c r="N66" s="31"/>
      <c r="O66" s="31"/>
      <c r="P66" s="31"/>
    </row>
    <row r="67" spans="2:16" ht="15" customHeight="1" x14ac:dyDescent="0.25">
      <c r="B67" s="12">
        <v>67</v>
      </c>
      <c r="C67" s="47" t="s">
        <v>54</v>
      </c>
      <c r="E67" s="58"/>
      <c r="F67" s="59"/>
      <c r="H67" s="31"/>
      <c r="I67" s="68"/>
      <c r="J67" s="68"/>
      <c r="K67" s="68"/>
      <c r="L67" s="71"/>
      <c r="M67" s="31"/>
      <c r="N67" s="31"/>
      <c r="O67" s="31"/>
      <c r="P67" s="31"/>
    </row>
    <row r="68" spans="2:16" ht="15" customHeight="1" x14ac:dyDescent="0.25">
      <c r="B68" s="12">
        <v>68</v>
      </c>
      <c r="D68" t="s">
        <v>55</v>
      </c>
      <c r="E68" s="22">
        <v>0</v>
      </c>
      <c r="F68" s="17">
        <v>0</v>
      </c>
      <c r="G68" s="18">
        <f>F68+E68</f>
        <v>0</v>
      </c>
      <c r="H68" s="31"/>
      <c r="I68" s="68"/>
      <c r="J68" s="69"/>
      <c r="K68" s="68"/>
      <c r="L68" s="72"/>
      <c r="M68" s="31"/>
      <c r="N68" s="31"/>
      <c r="O68" s="31"/>
      <c r="P68" s="31"/>
    </row>
    <row r="69" spans="2:16" ht="15" customHeight="1" x14ac:dyDescent="0.25">
      <c r="B69" s="12">
        <v>69</v>
      </c>
      <c r="D69" t="s">
        <v>56</v>
      </c>
      <c r="E69" s="22">
        <f>-E9</f>
        <v>0</v>
      </c>
      <c r="F69" s="17">
        <f>-F9</f>
        <v>0</v>
      </c>
      <c r="G69" s="18">
        <f>-G9</f>
        <v>0</v>
      </c>
      <c r="H69" s="31"/>
      <c r="I69" s="68"/>
      <c r="J69" s="68"/>
      <c r="K69" s="68"/>
      <c r="L69" s="31"/>
      <c r="M69" s="31"/>
      <c r="N69" s="31"/>
      <c r="O69" s="31"/>
      <c r="P69" s="31"/>
    </row>
    <row r="70" spans="2:16" ht="15" customHeight="1" x14ac:dyDescent="0.25">
      <c r="B70" s="12">
        <v>70</v>
      </c>
      <c r="D70" s="60" t="s">
        <v>67</v>
      </c>
      <c r="E70" s="61">
        <f>(E38-E53)*-0.2188</f>
        <v>-78527.319999999992</v>
      </c>
      <c r="F70" s="62">
        <f t="shared" ref="F70:G70" si="5">(F38-F53)*-0.2188</f>
        <v>0</v>
      </c>
      <c r="G70" s="61">
        <f t="shared" si="5"/>
        <v>-78527.319999999992</v>
      </c>
      <c r="H70" s="73"/>
      <c r="I70" s="68"/>
      <c r="J70" s="68"/>
      <c r="K70" s="68"/>
      <c r="L70" s="31"/>
      <c r="M70" s="31"/>
      <c r="N70" s="31"/>
      <c r="O70" s="31"/>
      <c r="P70" s="31"/>
    </row>
    <row r="71" spans="2:16" ht="15" customHeight="1" x14ac:dyDescent="0.25">
      <c r="B71" s="12">
        <v>71</v>
      </c>
      <c r="D71" s="60" t="s">
        <v>68</v>
      </c>
      <c r="E71" s="61">
        <f>(E21)*-G33</f>
        <v>-116573.38724948773</v>
      </c>
      <c r="F71" s="62">
        <f>(F21)*-G33</f>
        <v>-28527.49275051224</v>
      </c>
      <c r="G71" s="61">
        <f>(G21)*-G33</f>
        <v>-145100.87999999998</v>
      </c>
      <c r="H71" s="71"/>
      <c r="I71" s="68"/>
      <c r="J71" s="69"/>
      <c r="K71" s="68"/>
      <c r="L71" s="31"/>
      <c r="M71" s="31"/>
      <c r="N71" s="31"/>
      <c r="O71" s="31"/>
      <c r="P71" s="31"/>
    </row>
    <row r="72" spans="2:16" ht="15" customHeight="1" x14ac:dyDescent="0.25">
      <c r="B72" s="12">
        <v>72</v>
      </c>
      <c r="D72" s="60" t="s">
        <v>69</v>
      </c>
      <c r="E72" s="61">
        <f>-E38</f>
        <v>-420900</v>
      </c>
      <c r="F72" s="62">
        <f>-F38</f>
        <v>0</v>
      </c>
      <c r="G72" s="18">
        <f>-G38</f>
        <v>-420900</v>
      </c>
      <c r="H72" s="31"/>
      <c r="I72" s="68"/>
      <c r="J72" s="68"/>
      <c r="K72" s="68"/>
      <c r="L72" s="31"/>
      <c r="M72" s="31"/>
      <c r="N72" s="31"/>
      <c r="O72" s="31"/>
      <c r="P72" s="31"/>
    </row>
    <row r="73" spans="2:16" ht="15" customHeight="1" x14ac:dyDescent="0.25">
      <c r="B73" s="12">
        <v>73</v>
      </c>
      <c r="D73" s="19" t="s">
        <v>74</v>
      </c>
      <c r="E73" s="35">
        <v>0</v>
      </c>
      <c r="F73" s="25">
        <v>0</v>
      </c>
      <c r="G73" s="57">
        <f>F73+E73</f>
        <v>0</v>
      </c>
      <c r="H73" s="31"/>
      <c r="I73" s="68"/>
      <c r="J73" s="68"/>
      <c r="K73" s="68"/>
      <c r="L73" s="31"/>
      <c r="M73" s="31"/>
      <c r="N73" s="31"/>
      <c r="O73" s="31"/>
      <c r="P73" s="31"/>
    </row>
    <row r="74" spans="2:16" ht="15" customHeight="1" x14ac:dyDescent="0.25">
      <c r="B74" s="12">
        <v>74</v>
      </c>
      <c r="D74" s="58"/>
      <c r="E74" s="23"/>
      <c r="F74" s="30"/>
      <c r="H74" s="31"/>
      <c r="I74" s="31"/>
      <c r="J74" s="31"/>
      <c r="K74" s="71"/>
      <c r="L74" s="71"/>
      <c r="M74" s="71"/>
      <c r="N74" s="31"/>
      <c r="O74" s="31"/>
      <c r="P74" s="31"/>
    </row>
    <row r="75" spans="2:16" ht="15" customHeight="1" x14ac:dyDescent="0.25">
      <c r="B75" s="12">
        <v>75</v>
      </c>
      <c r="D75" s="47" t="s">
        <v>70</v>
      </c>
      <c r="E75" s="23">
        <f>SUM(E65:E74)</f>
        <v>270149.29275051237</v>
      </c>
      <c r="F75" s="30">
        <f t="shared" ref="F75:G75" si="6">SUM(F65:F74)</f>
        <v>175472.50724948777</v>
      </c>
      <c r="G75" s="53">
        <f t="shared" si="6"/>
        <v>445621.80000000005</v>
      </c>
      <c r="H75" s="31"/>
      <c r="I75" s="31"/>
      <c r="J75" s="31"/>
      <c r="K75" s="31"/>
      <c r="L75" s="31"/>
      <c r="M75" s="73"/>
      <c r="N75" s="31"/>
      <c r="O75" s="31"/>
      <c r="P75" s="31"/>
    </row>
    <row r="76" spans="2:16" ht="17.25" customHeight="1" thickBot="1" x14ac:dyDescent="0.3">
      <c r="B76" s="63" t="s">
        <v>57</v>
      </c>
      <c r="C76" s="63"/>
      <c r="D76" s="63"/>
      <c r="E76" s="64">
        <f>E75/52</f>
        <v>5195.1787067406221</v>
      </c>
      <c r="F76" s="64">
        <f>F75/52</f>
        <v>3374.4712932593802</v>
      </c>
      <c r="G76" s="64">
        <f>F76+E76</f>
        <v>8569.6500000000015</v>
      </c>
      <c r="H76" s="31"/>
      <c r="I76" s="71"/>
      <c r="J76" s="31"/>
      <c r="K76" s="31"/>
      <c r="L76" s="31"/>
      <c r="M76" s="31"/>
      <c r="N76" s="31"/>
      <c r="O76" s="31"/>
      <c r="P76" s="31"/>
    </row>
    <row r="77" spans="2:16" ht="15.75" thickTop="1" x14ac:dyDescent="0.25">
      <c r="H77" s="31"/>
      <c r="I77" s="31"/>
      <c r="J77" s="31"/>
      <c r="K77" s="31"/>
      <c r="L77" s="31"/>
      <c r="M77" s="31"/>
      <c r="N77" s="31"/>
      <c r="O77" s="31"/>
      <c r="P77" s="31"/>
    </row>
    <row r="78" spans="2:16" x14ac:dyDescent="0.25">
      <c r="C78" t="s">
        <v>58</v>
      </c>
      <c r="H78" s="31"/>
      <c r="I78" s="31"/>
      <c r="J78" s="31"/>
      <c r="K78" s="31"/>
      <c r="L78" s="31"/>
      <c r="M78" s="31"/>
      <c r="N78" s="31"/>
      <c r="O78" s="31"/>
      <c r="P78" s="31"/>
    </row>
    <row r="79" spans="2:16" x14ac:dyDescent="0.25">
      <c r="H79" s="31"/>
      <c r="I79" s="74"/>
      <c r="J79" s="74"/>
      <c r="K79" s="74"/>
      <c r="L79" s="31"/>
      <c r="M79" s="31"/>
      <c r="N79" s="31"/>
      <c r="O79" s="31"/>
      <c r="P79" s="31"/>
    </row>
    <row r="80" spans="2:16" x14ac:dyDescent="0.25">
      <c r="H80" s="31"/>
      <c r="I80" s="75"/>
      <c r="J80" s="76"/>
      <c r="K80" s="75"/>
      <c r="L80" s="31"/>
      <c r="M80" s="31"/>
      <c r="N80" s="31"/>
      <c r="O80" s="31"/>
      <c r="P80" s="31"/>
    </row>
    <row r="81" spans="8:16" x14ac:dyDescent="0.25">
      <c r="H81" s="31"/>
      <c r="I81" s="31"/>
      <c r="J81" s="75"/>
      <c r="K81" s="75"/>
      <c r="L81" s="31"/>
      <c r="M81" s="31"/>
      <c r="N81" s="31"/>
      <c r="O81" s="31"/>
      <c r="P81" s="31"/>
    </row>
    <row r="82" spans="8:16" x14ac:dyDescent="0.25">
      <c r="H82" s="31"/>
      <c r="I82" s="31"/>
      <c r="J82" s="77"/>
      <c r="K82" s="77"/>
      <c r="L82" s="31"/>
      <c r="M82" s="31"/>
      <c r="N82" s="31"/>
      <c r="O82" s="31"/>
      <c r="P82" s="31"/>
    </row>
    <row r="83" spans="8:16" x14ac:dyDescent="0.25">
      <c r="H83" s="31"/>
      <c r="I83" s="31"/>
      <c r="J83" s="77"/>
      <c r="K83" s="77"/>
      <c r="L83" s="31"/>
      <c r="M83" s="31"/>
      <c r="N83" s="31"/>
      <c r="O83" s="31"/>
      <c r="P83" s="31"/>
    </row>
    <row r="84" spans="8:16" x14ac:dyDescent="0.25">
      <c r="H84" s="31"/>
      <c r="I84" s="31"/>
      <c r="J84" s="77"/>
      <c r="K84" s="77"/>
      <c r="L84" s="31"/>
      <c r="M84" s="31"/>
      <c r="N84" s="31"/>
      <c r="O84" s="31"/>
      <c r="P84" s="31"/>
    </row>
    <row r="85" spans="8:16" x14ac:dyDescent="0.25">
      <c r="H85" s="31"/>
      <c r="I85" s="31"/>
      <c r="J85" s="77"/>
      <c r="K85" s="77"/>
      <c r="L85" s="31"/>
      <c r="M85" s="31"/>
      <c r="N85" s="31"/>
      <c r="O85" s="31"/>
      <c r="P85" s="31"/>
    </row>
    <row r="86" spans="8:16" x14ac:dyDescent="0.25">
      <c r="H86" s="31"/>
      <c r="I86" s="31"/>
      <c r="J86" s="77"/>
      <c r="K86" s="77"/>
      <c r="L86" s="31"/>
      <c r="M86" s="31"/>
      <c r="N86" s="31"/>
      <c r="O86" s="31"/>
      <c r="P86" s="31"/>
    </row>
    <row r="87" spans="8:16" x14ac:dyDescent="0.25">
      <c r="H87" s="31"/>
      <c r="I87" s="31"/>
      <c r="J87" s="77"/>
      <c r="K87" s="77"/>
      <c r="L87" s="31"/>
      <c r="M87" s="31"/>
      <c r="N87" s="31"/>
      <c r="O87" s="31"/>
      <c r="P87" s="31"/>
    </row>
    <row r="88" spans="8:16" x14ac:dyDescent="0.25">
      <c r="H88" s="31"/>
      <c r="I88" s="31"/>
      <c r="J88" s="77"/>
      <c r="K88" s="77"/>
      <c r="L88" s="31"/>
      <c r="M88" s="31"/>
      <c r="N88" s="31"/>
      <c r="O88" s="31"/>
      <c r="P88" s="31"/>
    </row>
    <row r="89" spans="8:16" x14ac:dyDescent="0.25">
      <c r="H89" s="31"/>
      <c r="I89" s="31"/>
      <c r="J89" s="77"/>
      <c r="K89" s="77"/>
      <c r="L89" s="31"/>
      <c r="M89" s="31"/>
      <c r="N89" s="31"/>
      <c r="O89" s="31"/>
      <c r="P89" s="31"/>
    </row>
    <row r="90" spans="8:16" x14ac:dyDescent="0.25">
      <c r="H90" s="31"/>
      <c r="I90" s="31"/>
      <c r="J90" s="77"/>
      <c r="K90" s="77"/>
      <c r="L90" s="31"/>
      <c r="M90" s="31"/>
      <c r="N90" s="31"/>
      <c r="O90" s="31"/>
      <c r="P90" s="31"/>
    </row>
    <row r="91" spans="8:16" x14ac:dyDescent="0.25">
      <c r="H91" s="31"/>
      <c r="I91" s="31"/>
      <c r="J91" s="77"/>
      <c r="K91" s="77"/>
      <c r="L91" s="31"/>
      <c r="M91" s="31"/>
      <c r="N91" s="31"/>
      <c r="O91" s="31"/>
      <c r="P91" s="31"/>
    </row>
    <row r="92" spans="8:16" x14ac:dyDescent="0.25">
      <c r="H92" s="31"/>
      <c r="I92" s="78"/>
      <c r="J92" s="79"/>
      <c r="K92" s="79"/>
      <c r="L92" s="31"/>
      <c r="M92" s="31"/>
      <c r="N92" s="31"/>
      <c r="O92" s="31"/>
      <c r="P92" s="31"/>
    </row>
    <row r="93" spans="8:16" x14ac:dyDescent="0.25">
      <c r="H93" s="31"/>
      <c r="I93" s="31"/>
      <c r="J93" s="77"/>
      <c r="K93" s="77"/>
      <c r="L93" s="31"/>
      <c r="M93" s="31"/>
      <c r="N93" s="31"/>
      <c r="O93" s="31"/>
      <c r="P93" s="31"/>
    </row>
    <row r="94" spans="8:16" x14ac:dyDescent="0.25">
      <c r="H94" s="31"/>
      <c r="I94" s="31"/>
      <c r="J94" s="77"/>
      <c r="K94" s="77"/>
      <c r="L94" s="31"/>
      <c r="M94" s="31"/>
      <c r="N94" s="31"/>
      <c r="O94" s="31"/>
      <c r="P94" s="31"/>
    </row>
    <row r="95" spans="8:16" x14ac:dyDescent="0.25">
      <c r="H95" s="31"/>
      <c r="I95" s="31"/>
      <c r="J95" s="77"/>
      <c r="K95" s="77"/>
      <c r="L95" s="31"/>
      <c r="M95" s="31"/>
      <c r="N95" s="31"/>
      <c r="O95" s="31"/>
      <c r="P95" s="31"/>
    </row>
    <row r="96" spans="8:16" x14ac:dyDescent="0.25">
      <c r="H96" s="31"/>
      <c r="I96" s="31"/>
      <c r="J96" s="77"/>
      <c r="K96" s="77"/>
      <c r="L96" s="31"/>
      <c r="M96" s="31"/>
      <c r="N96" s="31"/>
      <c r="O96" s="31"/>
      <c r="P96" s="31"/>
    </row>
    <row r="97" spans="8:16" x14ac:dyDescent="0.25">
      <c r="H97" s="31"/>
      <c r="I97" s="31"/>
      <c r="J97" s="77"/>
      <c r="K97" s="31"/>
      <c r="L97" s="31"/>
      <c r="M97" s="31"/>
      <c r="N97" s="31"/>
      <c r="O97" s="31"/>
      <c r="P97" s="31"/>
    </row>
    <row r="98" spans="8:16" x14ac:dyDescent="0.25">
      <c r="H98" s="31"/>
      <c r="I98" s="31"/>
      <c r="J98" s="77"/>
      <c r="K98" s="31"/>
      <c r="L98" s="31"/>
      <c r="M98" s="31"/>
      <c r="N98" s="31"/>
      <c r="O98" s="31"/>
      <c r="P98" s="31"/>
    </row>
    <row r="99" spans="8:16" x14ac:dyDescent="0.25">
      <c r="H99" s="31"/>
      <c r="I99" s="31"/>
      <c r="J99" s="77"/>
      <c r="K99" s="31"/>
      <c r="L99" s="31"/>
      <c r="M99" s="31"/>
      <c r="N99" s="31"/>
      <c r="O99" s="31"/>
      <c r="P99" s="31"/>
    </row>
    <row r="100" spans="8:16" x14ac:dyDescent="0.25"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8:16" x14ac:dyDescent="0.25"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8:16" x14ac:dyDescent="0.25"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8:16" x14ac:dyDescent="0.25"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8:16" x14ac:dyDescent="0.25"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8:16" x14ac:dyDescent="0.25"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8:16" x14ac:dyDescent="0.25"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8:16" x14ac:dyDescent="0.25">
      <c r="H107" s="31"/>
      <c r="I107" s="31"/>
      <c r="J107" s="31"/>
      <c r="K107" s="31"/>
      <c r="L107" s="31"/>
      <c r="M107" s="31"/>
      <c r="N107" s="31"/>
      <c r="O107" s="31"/>
      <c r="P107" s="31"/>
    </row>
  </sheetData>
  <mergeCells count="3">
    <mergeCell ref="B2:G2"/>
    <mergeCell ref="B76:D76"/>
    <mergeCell ref="I79:K79"/>
  </mergeCells>
  <hyperlinks>
    <hyperlink ref="I7" r:id="rId1" location="g3"/>
    <hyperlink ref="I13" r:id="rId2" display="  spreadsheet, please click here."/>
  </hyperlinks>
  <pageMargins left="1.2" right="0.7" top="0.5" bottom="0.75" header="0" footer="0.3"/>
  <pageSetup scale="64" orientation="portrait" r:id="rId3"/>
  <headerFooter>
    <oddHeader>&amp;C&amp;"-,Bold"&amp;12For Education Purposes</oddHeader>
    <oddFooter>&amp;LDraft module to assist with calculating income&amp;C59-60, Inc.&amp;RInterpretation may vary, Bret Brewer and 59-60, Inc. 
take no responsibility for the use of this module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for child support</vt:lpstr>
      <vt:lpstr>'Income for child support'!Print_Area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BBrewer</dc:creator>
  <cp:lastModifiedBy>BBrewer</cp:lastModifiedBy>
  <cp:lastPrinted>2015-09-30T18:19:21Z</cp:lastPrinted>
  <dcterms:created xsi:type="dcterms:W3CDTF">2015-09-30T16:24:25Z</dcterms:created>
  <dcterms:modified xsi:type="dcterms:W3CDTF">2015-10-01T17:07:33Z</dcterms:modified>
</cp:coreProperties>
</file>